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<sst xmlns="http://schemas.openxmlformats.org/spreadsheetml/2006/main" count="81" uniqueCount="70">
  <si>
    <t>截止3月4日慈善组织（含未认定慈善组织的慈善会）抗疫捐赠情况日报统计表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</si>
  <si>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</si>
  <si>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</si>
  <si>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</si>
  <si>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</si>
  <si>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</si>
  <si>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</si>
  <si>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</si>
  <si>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</si>
  <si>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</si>
  <si>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</si>
  <si>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</si>
  <si>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</si>
  <si>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</si>
  <si>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</si>
  <si>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</si>
  <si>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</si>
  <si>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</si>
  <si>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</si>
  <si>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</si>
  <si>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</si>
  <si>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</si>
  <si>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</si>
  <si>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</si>
  <si>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</si>
  <si>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</si>
  <si>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</si>
  <si>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</si>
  <si>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</si>
  <si>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</si>
  <si>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</si>
  <si>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</si>
  <si>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</si>
  <si>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</si>
  <si>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</si>
  <si>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</si>
  <si>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</si>
  <si>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</si>
  <si>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</si>
  <si>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</si>
  <si>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</si>
  <si>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</si>
  <si>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</si>
  <si>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</si>
  <si>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</si>
  <si>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</si>
  <si>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</si>
  <si>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</si>
  <si>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</si>
  <si>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</si>
  <si>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</si>
  <si>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</si>
  <si>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</si>
  <si>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</si>
  <si>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</si>
  <si>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</si>
  <si>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</si>
  <si>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</si>
  <si>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</si>
  <si>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</si>
  <si>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</si>
  <si>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</si>
  <si>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</si>
  <si>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</si>
  <si>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</si>
  <si>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</si>
  <si>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t xml:space="preserve"> 备注：雅安市慈善总会：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2月5日雅安市慈善总会接收由四川省慈善总会转捐30万元捐赠，2月10日省厅通知上级慈善会转捐不在纳入统计，所以2月11日查明30万元确由省总会转捐不在纳入统计，2月14日已拨付雅安市教育局；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安市精益眼镜有限公司捐赠护目镜360副，分别拨付雅安市救助管理站60副，雅安市交警队300副。芦山县慈善总会：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200斤酒精（十斤一桶，定向双石镇，已移交双石镇），价值约5000元；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牛奶225件（定向捐赠县医院，已交接给县医院），价值8081元。 石棉县慈善会：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2月6日收到蒙牛集团向县人民医院和中医医院捐赠牛奶1529件价值55008元，已分别拨至县人民医院和中医医院；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2月10日石棉县元彬养殖场定向石棉县第三敬老院捐赠鸡蛋5件(1800个)价值1500元，已转赠至第三敬老院。雨城区慈善会：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收到1件（2000只）一次性的油纸手套。天全县慈善会：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2月8日收到200件泡面和50件午餐肉罐头，于2020年2月8日按捐赠人意愿通过指挥部发放到捐赠人指定单位；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2月20日收到鸡蛋52件，每件50个，已于当日交天全县人民医院；</t>
    </r>
    <r>
      <rPr>
        <b/>
        <sz val="11"/>
        <rFont val="等线"/>
        <charset val="134"/>
        <scheme val="minor"/>
      </rPr>
      <t>3、</t>
    </r>
    <r>
      <rPr>
        <b/>
        <sz val="11"/>
        <color rgb="FFFF0000"/>
        <rFont val="等线"/>
        <charset val="134"/>
        <scheme val="minor"/>
      </rPr>
      <t>2月25日收到4件方便面，于2020年2月26日交天全县疾控中心安排使用；</t>
    </r>
    <r>
      <rPr>
        <b/>
        <sz val="11"/>
        <rFont val="等线"/>
        <charset val="134"/>
        <scheme val="minor"/>
      </rPr>
      <t>4、</t>
    </r>
    <r>
      <rPr>
        <b/>
        <sz val="11"/>
        <color rgb="FFFF0000"/>
        <rFont val="等线"/>
        <charset val="134"/>
        <scheme val="minor"/>
      </rPr>
      <t>2月26日交天全县疾控中心安排使用；</t>
    </r>
    <r>
      <rPr>
        <b/>
        <sz val="11"/>
        <rFont val="等线"/>
        <charset val="134"/>
        <scheme val="minor"/>
      </rPr>
      <t>5、</t>
    </r>
    <r>
      <rPr>
        <b/>
        <sz val="11"/>
        <color rgb="FFFF0000"/>
        <rFont val="等线"/>
        <charset val="134"/>
        <scheme val="minor"/>
      </rPr>
      <t>3月3日收到医用橡胶手套20000只、84消毒液10000斤（2斤一瓶）、非接触式红外线体温计100支均于当日交相关单位。荥经县慈善会：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接收棉被100床（1.5*2.0）、方便面20箱（12盒/箱）、大米10袋（50斤/袋）、矿泉水4件（24瓶/件）、医用手套6箱（10盒/箱）。汉源县慈善会：</t>
    </r>
    <r>
      <rPr>
        <b/>
        <sz val="11"/>
        <color theme="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四川川麻人家食品开发股份有限公司于3月2日下午定向捐赠汉源县公安局丁点儿麻辣鸡鲜调味料（瓶装）82件、丁点儿麻辣鸡鲜调味料（袋装）52件、爽麻乐藿香汁10件、爽麻乐花椒汁16件，爽麻乐金汤酸辣汁178件，共计338件，价值77661元。</t>
    </r>
  </si>
  <si>
    <t>填表人：张鑫</t>
  </si>
  <si>
    <t>联系电话：15228930570</t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</si>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</sst>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rgb="FFFF0000"/>
      <name val="等线"/>
      <charset val="134"/>
      <scheme val="minor"/>
    </font>
    <font>
      <sz val="11"/>
      <color indexed="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32" borderId="1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topLeftCell="A13" workbookViewId="0">
      <selection activeCell="A19" sqref="A19:AA19"/>
    </sheetView>
  </sheetViews>
  <sheetFormatPr defaultColWidth="9" defaultRowHeight="14.25"/>
  <cols>
    <col min="1" max="1" width="15.875" customWidth="1"/>
    <col min="2" max="2" width="11.025" customWidth="1"/>
    <col min="3" max="3" width="11.616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8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8"/>
      <c r="AE5" s="34" t="s">
        <v>5</v>
      </c>
      <c r="AF5" s="34"/>
      <c r="AG5" s="34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9"/>
      <c r="J6" s="12" t="s">
        <v>9</v>
      </c>
      <c r="K6" s="30" t="s">
        <v>10</v>
      </c>
      <c r="L6" s="30"/>
      <c r="M6" s="30"/>
      <c r="N6" s="30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9"/>
      <c r="AE6" s="19" t="s">
        <v>12</v>
      </c>
      <c r="AF6" s="19" t="s">
        <v>13</v>
      </c>
      <c r="AG6" s="19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9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9"/>
      <c r="AB7" s="9" t="s">
        <v>23</v>
      </c>
      <c r="AC7" s="10"/>
      <c r="AD7" s="29"/>
      <c r="AE7" s="19"/>
      <c r="AF7" s="19" t="s">
        <v>24</v>
      </c>
      <c r="AG7" s="19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9"/>
      <c r="AF8" s="19"/>
      <c r="AG8" s="19"/>
    </row>
    <row r="9" s="1" customFormat="1" ht="39.95" customHeight="1" spans="1:33">
      <c r="A9" s="12" t="s">
        <v>49</v>
      </c>
      <c r="B9" s="13">
        <f>SUM(C9:D9)</f>
        <v>11.508098</v>
      </c>
      <c r="C9" s="12">
        <v>9.718098</v>
      </c>
      <c r="D9" s="13">
        <v>1.79</v>
      </c>
      <c r="E9" s="14"/>
      <c r="F9" s="14">
        <v>360</v>
      </c>
      <c r="G9" s="14"/>
      <c r="H9" s="14"/>
      <c r="I9" s="14"/>
      <c r="J9" s="13">
        <f>SUM(K9,O9)</f>
        <v>7.70501</v>
      </c>
      <c r="K9" s="12">
        <f>SUM(L9:N9)</f>
        <v>5.91501</v>
      </c>
      <c r="L9" s="14">
        <v>2</v>
      </c>
      <c r="M9" s="12">
        <v>3.91501</v>
      </c>
      <c r="N9" s="14"/>
      <c r="O9" s="13">
        <v>1.79</v>
      </c>
      <c r="P9" s="14"/>
      <c r="Q9" s="14"/>
      <c r="R9" s="14"/>
      <c r="S9" s="14">
        <v>360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2" t="s">
        <v>50</v>
      </c>
      <c r="AF9" s="22" t="s">
        <v>50</v>
      </c>
      <c r="AG9" s="22" t="s">
        <v>50</v>
      </c>
    </row>
    <row r="10" customFormat="1" ht="39.95" customHeight="1" spans="1:33">
      <c r="A10" s="15" t="s">
        <v>51</v>
      </c>
      <c r="B10" s="15">
        <f>C10+D10</f>
        <v>196.8842</v>
      </c>
      <c r="C10" s="15">
        <f>121.3132+0.42+0.02+0.265+5+15+0.68+1.4481+0.924+0.315+1.1431+0.16</f>
        <v>146.6884</v>
      </c>
      <c r="D10" s="15">
        <f>7.1478+0.39+0.018+35+7.64</f>
        <v>50.1958</v>
      </c>
      <c r="E10" s="15">
        <f>1111+10000</f>
        <v>11111</v>
      </c>
      <c r="F10" s="15"/>
      <c r="G10" s="15">
        <f>1000+100</f>
        <v>1100</v>
      </c>
      <c r="H10" s="15">
        <f>127+14+5000</f>
        <v>5141</v>
      </c>
      <c r="I10" s="15">
        <f>250+52+4+20000+100+80</f>
        <v>20486</v>
      </c>
      <c r="J10" s="15">
        <f>K10+O10</f>
        <v>94.1305</v>
      </c>
      <c r="K10" s="15">
        <f>L10+M10</f>
        <v>43.9347</v>
      </c>
      <c r="L10" s="15">
        <f>15.6297+1.04+12+15</f>
        <v>43.6697</v>
      </c>
      <c r="M10" s="15">
        <f>0.03+0.235</f>
        <v>0.265</v>
      </c>
      <c r="N10" s="15"/>
      <c r="O10" s="15">
        <f>7.5378+0.018+35+7.64</f>
        <v>50.1958</v>
      </c>
      <c r="P10" s="15">
        <v>11111</v>
      </c>
      <c r="Q10" s="21"/>
      <c r="R10" s="21"/>
      <c r="S10" s="21"/>
      <c r="T10" s="21"/>
      <c r="U10" s="21"/>
      <c r="V10" s="21">
        <f>1000+100</f>
        <v>1100</v>
      </c>
      <c r="W10" s="21"/>
      <c r="X10" s="21"/>
      <c r="Y10" s="21">
        <f>141+5000</f>
        <v>5141</v>
      </c>
      <c r="Z10" s="21"/>
      <c r="AA10" s="21"/>
      <c r="AB10" s="21">
        <f>20406+80</f>
        <v>20486</v>
      </c>
      <c r="AC10" s="21"/>
      <c r="AD10" s="21"/>
      <c r="AE10" s="35" t="s">
        <v>50</v>
      </c>
      <c r="AF10" s="14" t="s">
        <v>52</v>
      </c>
      <c r="AG10" s="42" t="s">
        <v>50</v>
      </c>
    </row>
    <row r="11" s="2" customFormat="1" ht="39.95" customHeight="1" spans="1:33">
      <c r="A11" s="16" t="s">
        <v>53</v>
      </c>
      <c r="B11" s="16">
        <f>SUM(C11:D11)</f>
        <v>7.8761</v>
      </c>
      <c r="C11" s="16">
        <v>0.11</v>
      </c>
      <c r="D11" s="17">
        <v>7.7661</v>
      </c>
      <c r="E11" s="17"/>
      <c r="F11" s="17"/>
      <c r="G11" s="17"/>
      <c r="H11" s="17"/>
      <c r="I11" s="31">
        <v>338</v>
      </c>
      <c r="J11" s="16">
        <f>SUM(K11,O11)</f>
        <v>7.7761</v>
      </c>
      <c r="K11" s="16">
        <v>0.01</v>
      </c>
      <c r="L11" s="17"/>
      <c r="M11" s="16">
        <v>0.01</v>
      </c>
      <c r="N11" s="17"/>
      <c r="O11" s="17">
        <v>7.7661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31">
        <v>338</v>
      </c>
      <c r="AC11" s="17"/>
      <c r="AD11" s="17"/>
      <c r="AE11" s="36" t="s">
        <v>50</v>
      </c>
      <c r="AF11" s="36"/>
      <c r="AG11" s="36" t="s">
        <v>54</v>
      </c>
    </row>
    <row r="12" s="1" customFormat="1" ht="39.95" customHeight="1" spans="1:33">
      <c r="A12" s="12" t="s">
        <v>55</v>
      </c>
      <c r="B12" s="12">
        <v>50.1456</v>
      </c>
      <c r="C12" s="12">
        <v>46.3456</v>
      </c>
      <c r="D12" s="12">
        <v>3.8</v>
      </c>
      <c r="E12" s="12">
        <v>4000</v>
      </c>
      <c r="F12" s="12"/>
      <c r="G12" s="12"/>
      <c r="H12" s="12">
        <v>4</v>
      </c>
      <c r="I12" s="12">
        <v>2000</v>
      </c>
      <c r="J12" s="12">
        <v>48.95</v>
      </c>
      <c r="K12" s="12">
        <v>45.15</v>
      </c>
      <c r="L12" s="12">
        <v>45.15</v>
      </c>
      <c r="M12" s="12">
        <v>0</v>
      </c>
      <c r="N12" s="12">
        <v>0</v>
      </c>
      <c r="O12" s="12">
        <v>3.8</v>
      </c>
      <c r="P12" s="12">
        <v>4000</v>
      </c>
      <c r="Q12" s="12"/>
      <c r="R12" s="12"/>
      <c r="S12" s="12"/>
      <c r="T12" s="12"/>
      <c r="U12" s="12"/>
      <c r="V12" s="12"/>
      <c r="W12" s="12"/>
      <c r="X12" s="12"/>
      <c r="Y12" s="12">
        <v>4</v>
      </c>
      <c r="Z12" s="12"/>
      <c r="AA12" s="12"/>
      <c r="AB12" s="12">
        <v>2000</v>
      </c>
      <c r="AC12" s="12"/>
      <c r="AD12" s="12"/>
      <c r="AE12" s="22" t="s">
        <v>50</v>
      </c>
      <c r="AF12" s="22"/>
      <c r="AG12" s="22" t="s">
        <v>50</v>
      </c>
    </row>
    <row r="13" s="2" customFormat="1" ht="39.95" customHeight="1" spans="1:33">
      <c r="A13" s="15" t="s">
        <v>56</v>
      </c>
      <c r="B13" s="18">
        <v>134.972515</v>
      </c>
      <c r="C13" s="18">
        <v>134.972515</v>
      </c>
      <c r="D13" s="15">
        <v>0</v>
      </c>
      <c r="E13" s="15"/>
      <c r="F13" s="15"/>
      <c r="G13" s="15"/>
      <c r="H13" s="15"/>
      <c r="I13" s="15"/>
      <c r="J13" s="18">
        <v>7.4535</v>
      </c>
      <c r="K13" s="18">
        <v>7.4535</v>
      </c>
      <c r="L13" s="15"/>
      <c r="M13" s="18">
        <v>7.4535</v>
      </c>
      <c r="N13" s="15"/>
      <c r="O13" s="15"/>
      <c r="P13" s="15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37" t="s">
        <v>57</v>
      </c>
      <c r="AF13" s="14"/>
      <c r="AG13" s="42" t="s">
        <v>58</v>
      </c>
    </row>
    <row r="14" s="2" customFormat="1" ht="39.95" customHeight="1" spans="1:33">
      <c r="A14" s="15" t="s">
        <v>59</v>
      </c>
      <c r="B14" s="13">
        <v>8.987</v>
      </c>
      <c r="C14" s="13">
        <v>7.6789</v>
      </c>
      <c r="D14" s="15">
        <v>1.3081</v>
      </c>
      <c r="E14" s="19"/>
      <c r="F14" s="19"/>
      <c r="G14" s="19"/>
      <c r="H14" s="19">
        <v>20</v>
      </c>
      <c r="I14" s="19">
        <v>225</v>
      </c>
      <c r="J14" s="13">
        <v>8.987</v>
      </c>
      <c r="K14" s="13">
        <v>7.6789</v>
      </c>
      <c r="L14" s="15"/>
      <c r="M14" s="13">
        <v>7.6789</v>
      </c>
      <c r="N14" s="15"/>
      <c r="O14" s="15">
        <v>1.3081</v>
      </c>
      <c r="P14" s="19"/>
      <c r="Q14" s="32"/>
      <c r="R14" s="32"/>
      <c r="S14" s="32"/>
      <c r="T14" s="32"/>
      <c r="U14" s="32"/>
      <c r="V14" s="32"/>
      <c r="W14" s="32"/>
      <c r="X14" s="32"/>
      <c r="Y14" s="19">
        <v>20</v>
      </c>
      <c r="Z14" s="32"/>
      <c r="AA14" s="32"/>
      <c r="AB14" s="19">
        <v>225</v>
      </c>
      <c r="AC14" s="38"/>
      <c r="AD14" s="38"/>
      <c r="AE14" s="22" t="s">
        <v>50</v>
      </c>
      <c r="AF14" s="22"/>
      <c r="AG14" s="22" t="s">
        <v>60</v>
      </c>
    </row>
    <row r="15" s="2" customFormat="1" ht="39.95" customHeight="1" spans="1:33">
      <c r="A15" s="15" t="s">
        <v>61</v>
      </c>
      <c r="B15" s="15">
        <v>11.7356</v>
      </c>
      <c r="C15" s="15">
        <v>6.0848</v>
      </c>
      <c r="D15" s="15">
        <v>5.6508</v>
      </c>
      <c r="E15" s="19"/>
      <c r="F15" s="19"/>
      <c r="G15" s="19"/>
      <c r="H15" s="19"/>
      <c r="I15" s="19">
        <v>1534</v>
      </c>
      <c r="J15" s="15">
        <v>11.7356</v>
      </c>
      <c r="K15" s="15">
        <v>6.0848</v>
      </c>
      <c r="L15" s="15">
        <v>5.8848</v>
      </c>
      <c r="M15" s="15">
        <v>0.2</v>
      </c>
      <c r="N15" s="15">
        <v>0</v>
      </c>
      <c r="O15" s="15">
        <v>5.6508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19">
        <v>1534</v>
      </c>
      <c r="AC15" s="32"/>
      <c r="AD15" s="32"/>
      <c r="AE15" s="22" t="s">
        <v>50</v>
      </c>
      <c r="AF15" s="22"/>
      <c r="AG15" s="22" t="s">
        <v>62</v>
      </c>
    </row>
    <row r="16" s="2" customFormat="1" ht="39.95" customHeight="1" spans="1:33">
      <c r="A16" s="20" t="s">
        <v>63</v>
      </c>
      <c r="B16" s="15">
        <v>18.622</v>
      </c>
      <c r="C16" s="15">
        <v>8.604</v>
      </c>
      <c r="D16" s="21">
        <v>10.018</v>
      </c>
      <c r="E16" s="21">
        <v>2000</v>
      </c>
      <c r="F16" s="21">
        <v>50</v>
      </c>
      <c r="G16" s="21">
        <v>50</v>
      </c>
      <c r="H16" s="21"/>
      <c r="I16" s="33">
        <v>140</v>
      </c>
      <c r="J16" s="15">
        <v>16.009</v>
      </c>
      <c r="K16" s="15">
        <v>5.991</v>
      </c>
      <c r="L16" s="21">
        <v>5.01</v>
      </c>
      <c r="M16" s="15">
        <v>0.981</v>
      </c>
      <c r="N16" s="21"/>
      <c r="O16" s="21">
        <v>10.018</v>
      </c>
      <c r="P16" s="21">
        <v>2000</v>
      </c>
      <c r="Q16" s="21">
        <v>0</v>
      </c>
      <c r="R16" s="21">
        <v>0</v>
      </c>
      <c r="S16" s="21">
        <v>50</v>
      </c>
      <c r="T16" s="21">
        <v>0</v>
      </c>
      <c r="U16" s="21">
        <v>0</v>
      </c>
      <c r="V16" s="21">
        <v>50</v>
      </c>
      <c r="W16" s="21">
        <v>0</v>
      </c>
      <c r="X16" s="21">
        <v>0</v>
      </c>
      <c r="Y16" s="21"/>
      <c r="Z16" s="33"/>
      <c r="AA16" s="33"/>
      <c r="AB16" s="39">
        <v>140</v>
      </c>
      <c r="AC16" s="39"/>
      <c r="AD16" s="39"/>
      <c r="AE16" s="22" t="s">
        <v>50</v>
      </c>
      <c r="AF16" s="22"/>
      <c r="AG16" s="22"/>
    </row>
    <row r="17" ht="39.95" customHeight="1" spans="1:33">
      <c r="A17" s="12" t="s">
        <v>64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65</v>
      </c>
      <c r="B18" s="23">
        <f>SUM(B9:B17)</f>
        <v>440.731113</v>
      </c>
      <c r="C18" s="23">
        <f>SUM(C9:C17)</f>
        <v>360.202313</v>
      </c>
      <c r="D18" s="23">
        <f t="shared" ref="C18:AD18" si="0">SUM(D9:D17)</f>
        <v>80.5288</v>
      </c>
      <c r="E18" s="23">
        <f t="shared" si="0"/>
        <v>17111</v>
      </c>
      <c r="F18" s="23">
        <f t="shared" si="0"/>
        <v>410</v>
      </c>
      <c r="G18" s="23">
        <f t="shared" si="0"/>
        <v>1150</v>
      </c>
      <c r="H18" s="23">
        <f t="shared" si="0"/>
        <v>5165</v>
      </c>
      <c r="I18" s="23">
        <f t="shared" si="0"/>
        <v>24723</v>
      </c>
      <c r="J18" s="23">
        <f t="shared" si="0"/>
        <v>202.74671</v>
      </c>
      <c r="K18" s="23">
        <f t="shared" si="0"/>
        <v>122.21791</v>
      </c>
      <c r="L18" s="23">
        <f t="shared" si="0"/>
        <v>101.7145</v>
      </c>
      <c r="M18" s="23">
        <f t="shared" si="0"/>
        <v>20.50341</v>
      </c>
      <c r="N18" s="23">
        <f t="shared" si="0"/>
        <v>0</v>
      </c>
      <c r="O18" s="23">
        <f t="shared" si="0"/>
        <v>80.5288</v>
      </c>
      <c r="P18" s="23">
        <f t="shared" si="0"/>
        <v>17111</v>
      </c>
      <c r="Q18" s="23">
        <f t="shared" si="0"/>
        <v>0</v>
      </c>
      <c r="R18" s="23">
        <f t="shared" si="0"/>
        <v>0</v>
      </c>
      <c r="S18" s="23">
        <f t="shared" si="0"/>
        <v>410</v>
      </c>
      <c r="T18" s="23">
        <f t="shared" si="0"/>
        <v>0</v>
      </c>
      <c r="U18" s="23">
        <f t="shared" si="0"/>
        <v>0</v>
      </c>
      <c r="V18" s="23">
        <f t="shared" si="0"/>
        <v>1150</v>
      </c>
      <c r="W18" s="23">
        <f t="shared" si="0"/>
        <v>0</v>
      </c>
      <c r="X18" s="23">
        <f t="shared" si="0"/>
        <v>0</v>
      </c>
      <c r="Y18" s="23">
        <f t="shared" si="0"/>
        <v>5165</v>
      </c>
      <c r="Z18" s="23">
        <f t="shared" si="0"/>
        <v>0</v>
      </c>
      <c r="AA18" s="23">
        <f t="shared" si="0"/>
        <v>0</v>
      </c>
      <c r="AB18" s="23">
        <f t="shared" si="0"/>
        <v>24723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96" customHeight="1" spans="1:33">
      <c r="A19" s="24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40" t="s">
        <v>67</v>
      </c>
      <c r="AC19" s="40"/>
      <c r="AD19" s="40"/>
      <c r="AE19" s="26" t="s">
        <v>68</v>
      </c>
      <c r="AF19" s="41"/>
      <c r="AG19" s="41"/>
    </row>
    <row r="20" ht="51.95" customHeight="1" spans="1:32">
      <c r="A20" s="25" t="s">
        <v>69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69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AA19"/>
    <mergeCell ref="AB19:AD19"/>
    <mergeCell ref="AE19:AG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2020-03-04T08:41:46Z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